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30" i="4" l="1"/>
  <c r="B26" i="4"/>
  <c r="B25" i="4"/>
  <c r="B24" i="4"/>
  <c r="C19" i="4"/>
  <c r="C18" i="4"/>
  <c r="C17" i="4"/>
  <c r="C16" i="4"/>
  <c r="C13" i="4"/>
  <c r="C7" i="4"/>
  <c r="C6" i="4"/>
  <c r="C5" i="4"/>
  <c r="C4" i="4"/>
  <c r="C3" i="4"/>
  <c r="C51" i="4" l="1"/>
  <c r="C49" i="4"/>
  <c r="C43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<sst xmlns="http://schemas.openxmlformats.org/spreadsheetml/2006/main" count="53" uniqueCount="53">
  <si>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</si>
  <si>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</si>
  <si>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</si>
  <si>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</si>
  <si>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</si>
  <si>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</si>
  <si>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</si>
  <si>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</si>
  <si>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</si>
  <si>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</si>
  <si>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</si>
  <si>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</si>
  <si>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</si>
  <si>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</si>
  <si>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</si>
  <si>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</si>
  <si>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</si>
  <si>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</si>
  <si>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</si>
  <si>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</si>
  <si>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</si>
  <si>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</si>
  <si>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</si>
  <si>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</si>
  <si>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</si>
  <si>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</si>
  <si>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</si>
  <si>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</si>
  <si>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</si>
  <si>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</si>
  <si>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</si>
  <si>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</si>
  <si>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</si>
  <si>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</si>
  <si>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</si>
  <si>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</si>
  <si>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</si>
  <si>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</si>
  <si>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</si>
  <si>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</si>
  <si>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</si>
  <si>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</si>
  <si>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</si>
  <si>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</si>
  <si>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</si>
  <si>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</si>
  <si>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</si>
  <si>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</si>
  <si>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</si>
  <si>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</si>
  <si>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</si>
  <si>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</si>
  <si>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Patronato de Explora
Estado de Cambios en la Situación Financiera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</si>
</sst>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6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166" fontId="7" fillId="0" borderId="2" xfId="3" applyNumberFormat="1" applyFont="1" applyFill="1" applyBorder="1" applyAlignment="1" applyProtection="1">
      <alignment vertical="top" wrapText="1"/>
      <protection locked="0"/>
    </xf>
    <xf numFmtId="166" fontId="7" fillId="0" borderId="5" xfId="3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>
      <alignment vertical="top" wrapText="1"/>
    </xf>
    <xf numFmtId="4" fontId="7" fillId="0" borderId="0" xfId="9" applyNumberFormat="1" applyFont="1" applyAlignment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1438275</xdr:colOff>
      <xdr:row>1</xdr:row>
      <xdr:rowOff>17750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38275" cy="52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2" customWidth="1"/>
    <col min="2" max="2" width="25.83203125" style="2" customWidth="1"/>
    <col min="3" max="3" width="25.83203125" style="6" customWidth="1"/>
    <col min="4" max="16384" width="12" style="3"/>
  </cols>
  <sheetData>
    <row r="1" spans="1:3" ht="39.950000000000003" customHeight="1" x14ac:dyDescent="0.2">
      <c r="A1" s="23" t="s">
        <v>52</v>
      </c>
      <c r="B1" s="24"/>
      <c r="C1" s="25"/>
    </row>
    <row r="2" spans="1:3" s="4" customFormat="1" ht="15" customHeight="1" x14ac:dyDescent="0.2">
      <c r="A2" s="9"/>
      <c r="B2" s="7" t="s">
        <v>12</v>
      </c>
      <c r="C2" s="8" t="s">
        <v>13</v>
      </c>
    </row>
    <row r="3" spans="1:3" s="5" customFormat="1" x14ac:dyDescent="0.2">
      <c r="A3" s="10" t="s">
        <v>0</v>
      </c>
      <c r="B3" s="16"/>
      <c r="C3" s="15">
        <f>151361957.21-121931506.9</f>
        <v>29430450.310000002</v>
      </c>
    </row>
    <row r="4" spans="1:3" ht="12.75" customHeight="1" x14ac:dyDescent="0.2">
      <c r="A4" s="11" t="s">
        <v>7</v>
      </c>
      <c r="B4" s="17"/>
      <c r="C4" s="18">
        <f>53529922.37-29352213.56</f>
        <v>24177708.809999999</v>
      </c>
    </row>
    <row r="5" spans="1:3" x14ac:dyDescent="0.2">
      <c r="A5" s="12" t="s">
        <v>14</v>
      </c>
      <c r="B5" s="17"/>
      <c r="C5" s="18">
        <f>43553255.64-18424991.91</f>
        <v>25128263.73</v>
      </c>
    </row>
    <row r="6" spans="1:3" x14ac:dyDescent="0.2">
      <c r="A6" s="12" t="s">
        <v>15</v>
      </c>
      <c r="B6" s="17"/>
      <c r="C6" s="18">
        <f>5722203.82-4312613.84</f>
        <v>1409589.9800000004</v>
      </c>
    </row>
    <row r="7" spans="1:3" x14ac:dyDescent="0.2">
      <c r="A7" s="12" t="s">
        <v>16</v>
      </c>
      <c r="B7" s="17"/>
      <c r="C7" s="18">
        <f>4034505.49-3758545.3</f>
        <v>275960.19000000041</v>
      </c>
    </row>
    <row r="8" spans="1:3" x14ac:dyDescent="0.2">
      <c r="A8" s="12" t="s">
        <v>1</v>
      </c>
      <c r="B8" s="17">
        <v>2856062.51</v>
      </c>
      <c r="C8" s="18"/>
    </row>
    <row r="9" spans="1:3" x14ac:dyDescent="0.2">
      <c r="A9" s="12" t="s">
        <v>2</v>
      </c>
      <c r="B9" s="17"/>
      <c r="C9" s="18"/>
    </row>
    <row r="10" spans="1:3" x14ac:dyDescent="0.2">
      <c r="A10" s="12" t="s">
        <v>17</v>
      </c>
      <c r="B10" s="17"/>
      <c r="C10" s="18"/>
    </row>
    <row r="11" spans="1:3" x14ac:dyDescent="0.2">
      <c r="A11" s="12" t="s">
        <v>18</v>
      </c>
      <c r="B11" s="17"/>
      <c r="C11" s="18">
        <v>219957.42</v>
      </c>
    </row>
    <row r="12" spans="1:3" x14ac:dyDescent="0.2">
      <c r="A12" s="12"/>
      <c r="B12" s="17"/>
      <c r="C12" s="18"/>
    </row>
    <row r="13" spans="1:3" x14ac:dyDescent="0.2">
      <c r="A13" s="11" t="s">
        <v>8</v>
      </c>
      <c r="B13" s="17"/>
      <c r="C13" s="18">
        <f>97832034.84-92579293.34</f>
        <v>5252741.5</v>
      </c>
    </row>
    <row r="14" spans="1:3" x14ac:dyDescent="0.2">
      <c r="A14" s="12" t="s">
        <v>19</v>
      </c>
      <c r="B14" s="17"/>
      <c r="C14" s="18"/>
    </row>
    <row r="15" spans="1:3" x14ac:dyDescent="0.2">
      <c r="A15" s="12" t="s">
        <v>20</v>
      </c>
      <c r="B15" s="17"/>
      <c r="C15" s="18"/>
    </row>
    <row r="16" spans="1:3" x14ac:dyDescent="0.2">
      <c r="A16" s="12" t="s">
        <v>21</v>
      </c>
      <c r="B16" s="17"/>
      <c r="C16" s="18">
        <f>76265827.74-75493865.47</f>
        <v>771962.26999999583</v>
      </c>
    </row>
    <row r="17" spans="1:3" x14ac:dyDescent="0.2">
      <c r="A17" s="12" t="s">
        <v>22</v>
      </c>
      <c r="B17" s="17"/>
      <c r="C17" s="18">
        <f>30767557.92-20874239.45</f>
        <v>9893318.4700000025</v>
      </c>
    </row>
    <row r="18" spans="1:3" x14ac:dyDescent="0.2">
      <c r="A18" s="12" t="s">
        <v>23</v>
      </c>
      <c r="B18" s="17"/>
      <c r="C18" s="18">
        <f>4446527.56-4365086.43</f>
        <v>81441.129999999888</v>
      </c>
    </row>
    <row r="19" spans="1:3" x14ac:dyDescent="0.2">
      <c r="A19" s="12" t="s">
        <v>24</v>
      </c>
      <c r="B19" s="17"/>
      <c r="C19" s="18">
        <f>13647878.38-8153898.01</f>
        <v>5493980.370000001</v>
      </c>
    </row>
    <row r="20" spans="1:3" x14ac:dyDescent="0.2">
      <c r="A20" s="12" t="s">
        <v>25</v>
      </c>
      <c r="B20" s="17"/>
      <c r="C20" s="18"/>
    </row>
    <row r="21" spans="1:3" x14ac:dyDescent="0.2">
      <c r="A21" s="12" t="s">
        <v>26</v>
      </c>
      <c r="B21" s="17"/>
      <c r="C21" s="18"/>
    </row>
    <row r="22" spans="1:3" x14ac:dyDescent="0.2">
      <c r="A22" s="12" t="s">
        <v>27</v>
      </c>
      <c r="B22" s="17"/>
      <c r="C22" s="18"/>
    </row>
    <row r="23" spans="1:3" s="5" customFormat="1" x14ac:dyDescent="0.2">
      <c r="A23" s="13"/>
      <c r="B23" s="16"/>
      <c r="C23" s="15"/>
    </row>
    <row r="24" spans="1:3" s="5" customFormat="1" x14ac:dyDescent="0.2">
      <c r="A24" s="10" t="s">
        <v>3</v>
      </c>
      <c r="B24" s="16">
        <f>880767.73-803107.04</f>
        <v>77660.689999999944</v>
      </c>
      <c r="C24" s="15"/>
    </row>
    <row r="25" spans="1:3" x14ac:dyDescent="0.2">
      <c r="A25" s="11" t="s">
        <v>9</v>
      </c>
      <c r="B25" s="17">
        <f>880767.73-803107.04</f>
        <v>77660.689999999944</v>
      </c>
      <c r="C25" s="18"/>
    </row>
    <row r="26" spans="1:3" x14ac:dyDescent="0.2">
      <c r="A26" s="12" t="s">
        <v>28</v>
      </c>
      <c r="B26" s="17">
        <f>832597.73-750342.08</f>
        <v>82255.650000000023</v>
      </c>
      <c r="C26" s="18"/>
    </row>
    <row r="27" spans="1:3" x14ac:dyDescent="0.2">
      <c r="A27" s="12" t="s">
        <v>29</v>
      </c>
      <c r="B27" s="17"/>
      <c r="C27" s="18"/>
    </row>
    <row r="28" spans="1:3" x14ac:dyDescent="0.2">
      <c r="A28" s="12" t="s">
        <v>30</v>
      </c>
      <c r="B28" s="17"/>
      <c r="C28" s="18"/>
    </row>
    <row r="29" spans="1:3" x14ac:dyDescent="0.2">
      <c r="A29" s="12" t="s">
        <v>31</v>
      </c>
      <c r="B29" s="17"/>
      <c r="C29" s="18"/>
    </row>
    <row r="30" spans="1:3" x14ac:dyDescent="0.2">
      <c r="A30" s="12" t="s">
        <v>32</v>
      </c>
      <c r="B30" s="17"/>
      <c r="C30" s="18">
        <f>52764.96-48170</f>
        <v>4594.9599999999991</v>
      </c>
    </row>
    <row r="31" spans="1:3" x14ac:dyDescent="0.2">
      <c r="A31" s="12" t="s">
        <v>33</v>
      </c>
      <c r="B31" s="17"/>
      <c r="C31" s="18"/>
    </row>
    <row r="32" spans="1:3" x14ac:dyDescent="0.2">
      <c r="A32" s="12" t="s">
        <v>34</v>
      </c>
      <c r="B32" s="17"/>
      <c r="C32" s="18"/>
    </row>
    <row r="33" spans="1:3" x14ac:dyDescent="0.2">
      <c r="A33" s="12" t="s">
        <v>35</v>
      </c>
      <c r="B33" s="17"/>
      <c r="C33" s="18"/>
    </row>
    <row r="34" spans="1:3" x14ac:dyDescent="0.2">
      <c r="A34" s="12"/>
      <c r="B34" s="17"/>
      <c r="C34" s="18"/>
    </row>
    <row r="35" spans="1:3" x14ac:dyDescent="0.2">
      <c r="A35" s="11" t="s">
        <v>10</v>
      </c>
      <c r="B35" s="17"/>
      <c r="C35" s="18"/>
    </row>
    <row r="36" spans="1:3" x14ac:dyDescent="0.2">
      <c r="A36" s="12" t="s">
        <v>36</v>
      </c>
      <c r="B36" s="17"/>
      <c r="C36" s="18"/>
    </row>
    <row r="37" spans="1:3" x14ac:dyDescent="0.2">
      <c r="A37" s="12" t="s">
        <v>37</v>
      </c>
      <c r="B37" s="17"/>
      <c r="C37" s="18"/>
    </row>
    <row r="38" spans="1:3" x14ac:dyDescent="0.2">
      <c r="A38" s="12" t="s">
        <v>38</v>
      </c>
      <c r="B38" s="17"/>
      <c r="C38" s="18"/>
    </row>
    <row r="39" spans="1:3" x14ac:dyDescent="0.2">
      <c r="A39" s="12" t="s">
        <v>39</v>
      </c>
      <c r="B39" s="17"/>
      <c r="C39" s="18"/>
    </row>
    <row r="40" spans="1:3" x14ac:dyDescent="0.2">
      <c r="A40" s="12" t="s">
        <v>40</v>
      </c>
      <c r="B40" s="17"/>
      <c r="C40" s="18"/>
    </row>
    <row r="41" spans="1:3" x14ac:dyDescent="0.2">
      <c r="A41" s="12" t="s">
        <v>41</v>
      </c>
      <c r="B41" s="17"/>
      <c r="C41" s="18"/>
    </row>
    <row r="42" spans="1:3" x14ac:dyDescent="0.2">
      <c r="A42" s="12"/>
      <c r="B42" s="17"/>
      <c r="C42" s="18"/>
    </row>
    <row r="43" spans="1:3" s="5" customFormat="1" x14ac:dyDescent="0.2">
      <c r="A43" s="10" t="s">
        <v>50</v>
      </c>
      <c r="B43" s="16"/>
      <c r="C43" s="15">
        <f>121128399.86-109913188.15</f>
        <v>11215211.709999993</v>
      </c>
    </row>
    <row r="44" spans="1:3" x14ac:dyDescent="0.2">
      <c r="A44" s="11" t="s">
        <v>11</v>
      </c>
      <c r="B44" s="17"/>
      <c r="C44" s="18"/>
    </row>
    <row r="45" spans="1:3" x14ac:dyDescent="0.2">
      <c r="A45" s="12" t="s">
        <v>4</v>
      </c>
      <c r="B45" s="17"/>
      <c r="C45" s="18"/>
    </row>
    <row r="46" spans="1:3" x14ac:dyDescent="0.2">
      <c r="A46" s="12" t="s">
        <v>42</v>
      </c>
      <c r="B46" s="17"/>
      <c r="C46" s="18"/>
    </row>
    <row r="47" spans="1:3" x14ac:dyDescent="0.2">
      <c r="A47" s="12" t="s">
        <v>43</v>
      </c>
      <c r="B47" s="17"/>
      <c r="C47" s="18"/>
    </row>
    <row r="48" spans="1:3" x14ac:dyDescent="0.2">
      <c r="A48" s="12"/>
      <c r="B48" s="17"/>
      <c r="C48" s="18"/>
    </row>
    <row r="49" spans="1:3" x14ac:dyDescent="0.2">
      <c r="A49" s="11" t="s">
        <v>51</v>
      </c>
      <c r="B49" s="17"/>
      <c r="C49" s="18">
        <f>78648061.9-67432850.19</f>
        <v>11215211.710000008</v>
      </c>
    </row>
    <row r="50" spans="1:3" x14ac:dyDescent="0.2">
      <c r="A50" s="12" t="s">
        <v>44</v>
      </c>
      <c r="B50" s="17">
        <v>40568001.329999998</v>
      </c>
      <c r="C50" s="18"/>
    </row>
    <row r="51" spans="1:3" x14ac:dyDescent="0.2">
      <c r="A51" s="12" t="s">
        <v>45</v>
      </c>
      <c r="B51" s="17"/>
      <c r="C51" s="18">
        <f>78648061.9-67432850.19</f>
        <v>11215211.710000008</v>
      </c>
    </row>
    <row r="52" spans="1:3" x14ac:dyDescent="0.2">
      <c r="A52" s="12" t="s">
        <v>5</v>
      </c>
      <c r="B52" s="17"/>
      <c r="C52" s="18"/>
    </row>
    <row r="53" spans="1:3" x14ac:dyDescent="0.2">
      <c r="A53" s="12" t="s">
        <v>6</v>
      </c>
      <c r="B53" s="17"/>
      <c r="C53" s="18"/>
    </row>
    <row r="54" spans="1:3" x14ac:dyDescent="0.2">
      <c r="A54" s="12" t="s">
        <v>46</v>
      </c>
      <c r="B54" s="17"/>
      <c r="C54" s="18"/>
    </row>
    <row r="55" spans="1:3" x14ac:dyDescent="0.2">
      <c r="A55" s="12"/>
      <c r="B55" s="17"/>
      <c r="C55" s="18"/>
    </row>
    <row r="56" spans="1:3" x14ac:dyDescent="0.2">
      <c r="A56" s="11" t="s">
        <v>47</v>
      </c>
      <c r="B56" s="17"/>
      <c r="C56" s="18"/>
    </row>
    <row r="57" spans="1:3" x14ac:dyDescent="0.2">
      <c r="A57" s="12" t="s">
        <v>48</v>
      </c>
      <c r="B57" s="17"/>
      <c r="C57" s="18"/>
    </row>
    <row r="58" spans="1:3" x14ac:dyDescent="0.2">
      <c r="A58" s="14" t="s">
        <v>49</v>
      </c>
      <c r="B58" s="19"/>
      <c r="C58" s="20"/>
    </row>
    <row r="59" spans="1:3" x14ac:dyDescent="0.2">
      <c r="A59" s="1"/>
      <c r="B59" s="21"/>
      <c r="C59" s="2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2017-12-15T19:17:38Z</cp:lastPrinted>
  <dcterms:created xsi:type="dcterms:W3CDTF">2012-12-11T20:26:08Z</dcterms:created>
  <dcterms:modified xsi:type="dcterms:W3CDTF">2020-01-16T15:57:25Z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